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11340" windowHeight="10890" activeTab="0"/>
  </bookViews>
  <sheets>
    <sheet name="Степановская СОШ на 01.10.2019" sheetId="1" r:id="rId1"/>
    <sheet name="Лист1" sheetId="2" state="hidden" r:id="rId2"/>
  </sheets>
  <definedNames>
    <definedName name="_xlnm.Print_Area" localSheetId="0">'Степановская СОШ на 01.10.2019'!$A$1:$I$81</definedName>
  </definedNames>
  <calcPr fullCalcOnLoad="1"/>
</workbook>
</file>

<file path=xl/sharedStrings.xml><?xml version="1.0" encoding="utf-8"?>
<sst xmlns="http://schemas.openxmlformats.org/spreadsheetml/2006/main" count="306" uniqueCount="99">
  <si>
    <t>Наименование показателя</t>
  </si>
  <si>
    <t>% выполнения</t>
  </si>
  <si>
    <t>УТВЕРЖДАЮ</t>
  </si>
  <si>
    <t>Администрации Верхнекетского района</t>
  </si>
  <si>
    <t>I. Исполнение муниципального задания в части оказания муниципальных услуг</t>
  </si>
  <si>
    <t>1.1. Сведения о достижении показателей объема.</t>
  </si>
  <si>
    <t>№ п/п</t>
  </si>
  <si>
    <t>Содержание муниципальной услуги</t>
  </si>
  <si>
    <t>Условия оказания муниципальной услуги</t>
  </si>
  <si>
    <t>Показатель, характеризующий объем муниципальной услуги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</si>
  <si>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</si>
  <si>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</si>
  <si>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период</t>
  </si>
  <si>
    <t>1</t>
  </si>
  <si>
    <t>2</t>
  </si>
  <si>
    <t>3</t>
  </si>
  <si>
    <t>4</t>
  </si>
  <si>
    <t>5</t>
  </si>
  <si>
    <t>6</t>
  </si>
  <si>
    <t>7</t>
  </si>
  <si>
    <t>Образовательная программа дошкольного  образования. Федеральный государственный образовательный стандарт</t>
  </si>
  <si>
    <t>Очная</t>
  </si>
  <si>
    <t>Число обучающихся</t>
  </si>
  <si>
    <t>Человек</t>
  </si>
  <si>
    <t>1.2. Сведения о достижении показателей качества.</t>
  </si>
  <si>
    <t>1. Полнота реализации основной ощеобразовательной программы дошкольного образования</t>
  </si>
  <si>
    <t>Процент</t>
  </si>
  <si>
    <t>2. Количество обоснованных жалоб потребителей на качество оказания муниципальной услуги</t>
  </si>
  <si>
    <t>Единица</t>
  </si>
  <si>
    <t>3. Доля родителей (законных представителей), удовлетворенных условиями и качеством предоставляемой образовательной услуги</t>
  </si>
  <si>
    <t>Характеристика причин отклонений от запланированных значений</t>
  </si>
  <si>
    <t>Основная общеобразовательная программа  начального общего образования.
Федеральный государственный образовательный стандарт</t>
  </si>
  <si>
    <t>2.1. Сведения о достижении показателей объема.</t>
  </si>
  <si>
    <t>2.2. Сведения о достижении показателей качества.</t>
  </si>
  <si>
    <t>Адаптированная общеобразовательная программа  начального общего образования.
Федеральный государственный образовательный стандарт</t>
  </si>
  <si>
    <t>Показатели, характеризующие качество муниципальной услуги</t>
  </si>
  <si>
    <t>1.  Уровень освоения обучающимися  общеобразовательной программы начального общего образования</t>
  </si>
  <si>
    <t>2. Полнота реализации  общеобразовательной программы  начального общего образования</t>
  </si>
  <si>
    <t>3. Уровень соответствия учебного плана общеобразовательной организации требованиям ФГОС</t>
  </si>
  <si>
    <t>1. Уровень освоения обучающимися адаптированной общеобразовательной программы начального общего образования по завершении первого уровня обучения</t>
  </si>
  <si>
    <t>2. Полнота реализации адаптированной общеобразовательной программы начального общего образования</t>
  </si>
  <si>
    <t>3. Уровень соответствия учебного плана (в том числе индивидуальных учебных планов) общеобразовательной организации требованиям ФГОС</t>
  </si>
  <si>
    <t>3.1. Сведения о достижении показателей объема.</t>
  </si>
  <si>
    <t>3.2. Сведения о достижении показателей качества.</t>
  </si>
  <si>
    <t>Основная общеобразовательная программа основного общего образования. Федеральный государственный образовательный стандарт</t>
  </si>
  <si>
    <t>1.  Уровень освоения обучающимися  общеобразовательной программы основного общего образования</t>
  </si>
  <si>
    <t>2. Полнота реализации  общеобразовательной программы  основного общего образования</t>
  </si>
  <si>
    <t>3. Уровень соответствия учебного плана общеобразовательной организации требованиям федерального базисного учебного плана и ФГОС</t>
  </si>
  <si>
    <t>4.1. Сведения о достижении показателей объема.</t>
  </si>
  <si>
    <t>Основная общеобразовательная программа среднего общего образования. Федеральный государственный образовательный стандарт</t>
  </si>
  <si>
    <t>4.2. Сведения о достижении показателей качества.</t>
  </si>
  <si>
    <t>1.  Уровень освоения обучающимися  общеобразовательной программы среднего общего образования</t>
  </si>
  <si>
    <t>2. Полнота реализации  общеобразовательной программы среднего общего образования</t>
  </si>
  <si>
    <t xml:space="preserve">Адаптированная общеобразовательная программа  начального общего образования.
Федеральный государственный образовательный стандарт
</t>
  </si>
  <si>
    <t>3. Уровень соответствия учебного плана общеобразовательной организации требованиям федерального базисного учебного плана</t>
  </si>
  <si>
    <t xml:space="preserve">                                                                                               (указывается наименование муниципальной услуги)</t>
  </si>
  <si>
    <t xml:space="preserve">                                                                                                 (указывается наименование муниципальной услуги)</t>
  </si>
  <si>
    <t xml:space="preserve">                                                                                              (указывается наименование муниципальной услуги)</t>
  </si>
  <si>
    <t>Муниципальное бюджетное общеобразовательное учреждение
 «Степановская средняя общеобразовательная школа» Верхнекетского района Томской области</t>
  </si>
  <si>
    <t>Адаптированная общеобразовательная программа среднего общего образования. Федеральный государственный образовательный стандарт</t>
  </si>
  <si>
    <t>1.   Уровень освоения обучающимися адаптированной общеобразовательной программы среднего общего образования</t>
  </si>
  <si>
    <t>2. Полнота реализации адаптированной общеобразовательной программы среднего общего образования</t>
  </si>
  <si>
    <t>гдо</t>
  </si>
  <si>
    <t>школа</t>
  </si>
  <si>
    <t>нош</t>
  </si>
  <si>
    <t>оош</t>
  </si>
  <si>
    <t>сош</t>
  </si>
  <si>
    <r>
      <t xml:space="preserve">1.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дошкольного образования»</t>
    </r>
  </si>
  <si>
    <r>
      <t xml:space="preserve">2.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начального общего образования»</t>
    </r>
  </si>
  <si>
    <r>
      <t xml:space="preserve">3.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основного общего образования»</t>
    </r>
  </si>
  <si>
    <r>
      <t xml:space="preserve">4.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среднего общего образования»</t>
    </r>
  </si>
  <si>
    <t>Код по ОКЕИ: единица – 642, человек – 792</t>
  </si>
  <si>
    <t>Всего (сумма граф 04 - 16)</t>
  </si>
  <si>
    <t>Программы начального общего образования</t>
  </si>
  <si>
    <t>Программы основного общего образования</t>
  </si>
  <si>
    <t>Программы среднего общего образования</t>
  </si>
  <si>
    <t>1-й класс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</si>
  <si>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</si>
  <si>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</si>
  <si>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</si>
  <si>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</si>
  <si>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</si>
  <si>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</si>
  <si>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</si>
  <si>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</si>
  <si>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</si>
  <si>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</si>
  <si>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</si>
  <si>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</si>
  <si>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         лица с ограниченными возможностями здоровья</t>
  </si>
  <si>
    <t>с 01.09.2018</t>
  </si>
  <si>
    <t>с 01.09.2017</t>
  </si>
  <si>
    <t>ОВЗ ср.</t>
  </si>
  <si>
    <t>2018 ср.</t>
  </si>
  <si>
    <t>Начальник Управления образования</t>
  </si>
  <si>
    <t>_________________Т. А. Елисеева</t>
  </si>
  <si>
    <t>комплектование группы в новом 2019-20 учебном году</t>
  </si>
  <si>
    <t>комплектование классов в 2018-19 учебном году</t>
  </si>
  <si>
    <r>
      <t>Отчет об исполнении муниципального задания по состоянию</t>
    </r>
    <r>
      <rPr>
        <b/>
        <sz val="12"/>
        <rFont val="Times New Roman"/>
        <family val="1"/>
      </rPr>
      <t xml:space="preserve"> на 01 октября 2019 года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</si>
</sst>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dd/mm/yyyy\ hh:mm"/>
    <numFmt numFmtId="172" formatCode="?"/>
    <numFmt numFmtId="173" formatCode="0.0"/>
    <numFmt numFmtId="174" formatCode="0.000000"/>
    <numFmt numFmtId="175" formatCode="0.00000"/>
    <numFmt numFmtId="176" formatCode="0.0000"/>
    <numFmt numFmtId="177" formatCode="0.000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0" fillId="24" borderId="0" xfId="0" applyFont="1" applyFill="1" applyAlignment="1">
      <alignment/>
    </xf>
    <xf numFmtId="49" fontId="20" fillId="24" borderId="10" xfId="0" applyNumberFormat="1" applyFont="1" applyFill="1" applyBorder="1" applyAlignment="1">
      <alignment horizontal="left" vertical="top" wrapText="1"/>
    </xf>
    <xf numFmtId="0" fontId="20" fillId="24" borderId="10" xfId="0" applyFont="1" applyFill="1" applyBorder="1" applyAlignment="1">
      <alignment horizontal="center"/>
    </xf>
    <xf numFmtId="0" fontId="21" fillId="24" borderId="0" xfId="0" applyFont="1" applyFill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0" xfId="0" applyFill="1" applyAlignment="1">
      <alignment vertical="center" wrapText="1"/>
    </xf>
    <xf numFmtId="0" fontId="0" fillId="26" borderId="0" xfId="0" applyFill="1" applyAlignment="1">
      <alignment/>
    </xf>
    <xf numFmtId="14" fontId="9" fillId="27" borderId="0" xfId="0" applyNumberFormat="1" applyFont="1" applyFill="1" applyAlignment="1">
      <alignment/>
    </xf>
    <xf numFmtId="0" fontId="9" fillId="27" borderId="0" xfId="0" applyFont="1" applyFill="1" applyAlignment="1">
      <alignment/>
    </xf>
    <xf numFmtId="0" fontId="0" fillId="27" borderId="0" xfId="0" applyFill="1" applyAlignment="1">
      <alignment horizontal="right"/>
    </xf>
    <xf numFmtId="0" fontId="0" fillId="27" borderId="0" xfId="0" applyFill="1" applyAlignment="1">
      <alignment/>
    </xf>
    <xf numFmtId="0" fontId="9" fillId="0" borderId="11" xfId="0" applyFont="1" applyBorder="1" applyAlignment="1">
      <alignment horizontal="right"/>
    </xf>
    <xf numFmtId="173" fontId="9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27" borderId="14" xfId="0" applyFill="1" applyBorder="1" applyAlignment="1">
      <alignment horizontal="right"/>
    </xf>
    <xf numFmtId="173" fontId="0" fillId="0" borderId="0" xfId="0" applyNumberFormat="1" applyBorder="1" applyAlignment="1">
      <alignment/>
    </xf>
    <xf numFmtId="0" fontId="0" fillId="28" borderId="15" xfId="0" applyFill="1" applyBorder="1" applyAlignment="1">
      <alignment/>
    </xf>
    <xf numFmtId="0" fontId="0" fillId="27" borderId="16" xfId="0" applyFill="1" applyBorder="1" applyAlignment="1">
      <alignment horizontal="right"/>
    </xf>
    <xf numFmtId="173" fontId="0" fillId="0" borderId="17" xfId="0" applyNumberFormat="1" applyBorder="1" applyAlignment="1">
      <alignment/>
    </xf>
    <xf numFmtId="0" fontId="0" fillId="28" borderId="18" xfId="0" applyFill="1" applyBorder="1" applyAlignment="1">
      <alignment/>
    </xf>
    <xf numFmtId="0" fontId="29" fillId="0" borderId="0" xfId="0" applyFont="1" applyAlignment="1">
      <alignment vertical="center" wrapText="1"/>
    </xf>
    <xf numFmtId="0" fontId="26" fillId="24" borderId="0" xfId="0" applyFont="1" applyFill="1" applyAlignment="1">
      <alignment/>
    </xf>
    <xf numFmtId="173" fontId="27" fillId="24" borderId="0" xfId="0" applyNumberFormat="1" applyFont="1" applyFill="1" applyAlignment="1">
      <alignment/>
    </xf>
    <xf numFmtId="0" fontId="27" fillId="24" borderId="0" xfId="0" applyFont="1" applyFill="1" applyAlignment="1">
      <alignment/>
    </xf>
    <xf numFmtId="0" fontId="20" fillId="24" borderId="0" xfId="0" applyFont="1" applyFill="1" applyAlignment="1">
      <alignment/>
    </xf>
    <xf numFmtId="14" fontId="20" fillId="24" borderId="0" xfId="0" applyNumberFormat="1" applyFont="1" applyFill="1" applyAlignment="1">
      <alignment/>
    </xf>
    <xf numFmtId="0" fontId="20" fillId="24" borderId="0" xfId="0" applyFont="1" applyFill="1" applyAlignment="1">
      <alignment horizontal="center" wrapText="1"/>
    </xf>
    <xf numFmtId="49" fontId="20" fillId="24" borderId="10" xfId="0" applyNumberFormat="1" applyFont="1" applyFill="1" applyBorder="1" applyAlignment="1">
      <alignment horizontal="center" vertical="top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3" fontId="20" fillId="24" borderId="10" xfId="0" applyNumberFormat="1" applyFont="1" applyFill="1" applyBorder="1" applyAlignment="1">
      <alignment horizontal="left" vertical="top" wrapText="1"/>
    </xf>
    <xf numFmtId="49" fontId="20" fillId="24" borderId="0" xfId="0" applyNumberFormat="1" applyFont="1" applyFill="1" applyBorder="1" applyAlignment="1">
      <alignment vertical="center" wrapText="1"/>
    </xf>
    <xf numFmtId="49" fontId="20" fillId="24" borderId="0" xfId="0" applyNumberFormat="1" applyFont="1" applyFill="1" applyBorder="1" applyAlignment="1">
      <alignment horizontal="center" vertical="center" wrapText="1"/>
    </xf>
    <xf numFmtId="2" fontId="20" fillId="24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/>
    </xf>
    <xf numFmtId="0" fontId="20" fillId="24" borderId="0" xfId="0" applyNumberFormat="1" applyFont="1" applyFill="1" applyBorder="1" applyAlignment="1">
      <alignment horizontal="center" vertical="center" wrapText="1"/>
    </xf>
    <xf numFmtId="3" fontId="20" fillId="24" borderId="10" xfId="0" applyNumberFormat="1" applyFont="1" applyFill="1" applyBorder="1" applyAlignment="1">
      <alignment horizontal="left" vertical="top"/>
    </xf>
    <xf numFmtId="1" fontId="20" fillId="24" borderId="10" xfId="0" applyNumberFormat="1" applyFont="1" applyFill="1" applyBorder="1" applyAlignment="1">
      <alignment horizontal="left" vertical="top"/>
    </xf>
    <xf numFmtId="0" fontId="22" fillId="24" borderId="0" xfId="0" applyFont="1" applyFill="1" applyAlignment="1">
      <alignment/>
    </xf>
    <xf numFmtId="3" fontId="22" fillId="24" borderId="0" xfId="0" applyNumberFormat="1" applyFont="1" applyFill="1" applyAlignment="1">
      <alignment/>
    </xf>
    <xf numFmtId="0" fontId="21" fillId="24" borderId="0" xfId="0" applyFont="1" applyFill="1" applyAlignment="1">
      <alignment horizontal="right"/>
    </xf>
    <xf numFmtId="3" fontId="21" fillId="24" borderId="0" xfId="0" applyNumberFormat="1" applyFont="1" applyFill="1" applyAlignment="1">
      <alignment/>
    </xf>
    <xf numFmtId="0" fontId="20" fillId="24" borderId="0" xfId="0" applyFont="1" applyFill="1" applyBorder="1" applyAlignment="1">
      <alignment horizontal="left"/>
    </xf>
    <xf numFmtId="0" fontId="20" fillId="24" borderId="0" xfId="0" applyFont="1" applyFill="1" applyAlignment="1">
      <alignment horizontal="center"/>
    </xf>
    <xf numFmtId="0" fontId="30" fillId="27" borderId="0" xfId="0" applyFont="1" applyFill="1" applyAlignment="1">
      <alignment/>
    </xf>
    <xf numFmtId="1" fontId="20" fillId="24" borderId="10" xfId="0" applyNumberFormat="1" applyFont="1" applyFill="1" applyBorder="1" applyAlignment="1">
      <alignment horizontal="left" vertical="top" wrapText="1"/>
    </xf>
    <xf numFmtId="49" fontId="31" fillId="24" borderId="10" xfId="0" applyNumberFormat="1" applyFont="1" applyFill="1" applyBorder="1" applyAlignment="1">
      <alignment horizontal="left" vertical="top" wrapText="1"/>
    </xf>
    <xf numFmtId="3" fontId="31" fillId="24" borderId="10" xfId="0" applyNumberFormat="1" applyFont="1" applyFill="1" applyBorder="1" applyAlignment="1">
      <alignment horizontal="left" vertical="top" wrapText="1"/>
    </xf>
    <xf numFmtId="49" fontId="20" fillId="24" borderId="19" xfId="0" applyNumberFormat="1" applyFont="1" applyFill="1" applyBorder="1" applyAlignment="1">
      <alignment horizontal="center" vertical="top" wrapText="1"/>
    </xf>
    <xf numFmtId="49" fontId="20" fillId="24" borderId="20" xfId="0" applyNumberFormat="1" applyFont="1" applyFill="1" applyBorder="1" applyAlignment="1">
      <alignment horizontal="center" vertical="top" wrapText="1"/>
    </xf>
    <xf numFmtId="49" fontId="20" fillId="24" borderId="21" xfId="0" applyNumberFormat="1" applyFont="1" applyFill="1" applyBorder="1" applyAlignment="1">
      <alignment horizontal="center" vertical="top" wrapText="1"/>
    </xf>
    <xf numFmtId="49" fontId="20" fillId="24" borderId="22" xfId="0" applyNumberFormat="1" applyFont="1" applyFill="1" applyBorder="1" applyAlignment="1">
      <alignment horizontal="center" vertical="top" wrapText="1"/>
    </xf>
    <xf numFmtId="49" fontId="20" fillId="24" borderId="23" xfId="0" applyNumberFormat="1" applyFont="1" applyFill="1" applyBorder="1" applyAlignment="1">
      <alignment horizontal="center" vertical="top" wrapText="1"/>
    </xf>
    <xf numFmtId="49" fontId="20" fillId="24" borderId="19" xfId="0" applyNumberFormat="1" applyFont="1" applyFill="1" applyBorder="1" applyAlignment="1">
      <alignment horizontal="left" vertical="top" wrapText="1"/>
    </xf>
    <xf numFmtId="49" fontId="20" fillId="24" borderId="24" xfId="0" applyNumberFormat="1" applyFont="1" applyFill="1" applyBorder="1" applyAlignment="1">
      <alignment horizontal="left" vertical="top" wrapText="1"/>
    </xf>
    <xf numFmtId="49" fontId="20" fillId="24" borderId="20" xfId="0" applyNumberFormat="1" applyFont="1" applyFill="1" applyBorder="1" applyAlignment="1">
      <alignment horizontal="left" vertical="top" wrapText="1"/>
    </xf>
    <xf numFmtId="0" fontId="20" fillId="24" borderId="0" xfId="0" applyFont="1" applyFill="1" applyAlignment="1">
      <alignment horizontal="right" vertical="center"/>
    </xf>
    <xf numFmtId="0" fontId="20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 vertical="top" wrapText="1"/>
    </xf>
    <xf numFmtId="0" fontId="20" fillId="24" borderId="0" xfId="0" applyFont="1" applyFill="1" applyBorder="1" applyAlignment="1">
      <alignment horizontal="left"/>
    </xf>
    <xf numFmtId="0" fontId="25" fillId="24" borderId="0" xfId="0" applyFont="1" applyFill="1" applyBorder="1" applyAlignment="1">
      <alignment horizontal="left" vertical="top"/>
    </xf>
    <xf numFmtId="0" fontId="20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/>
    </xf>
    <xf numFmtId="49" fontId="21" fillId="24" borderId="19" xfId="0" applyNumberFormat="1" applyFont="1" applyFill="1" applyBorder="1" applyAlignment="1">
      <alignment horizontal="left" vertical="top" wrapText="1"/>
    </xf>
    <xf numFmtId="49" fontId="21" fillId="24" borderId="24" xfId="0" applyNumberFormat="1" applyFont="1" applyFill="1" applyBorder="1" applyAlignment="1">
      <alignment horizontal="left" vertical="top" wrapText="1"/>
    </xf>
    <xf numFmtId="49" fontId="21" fillId="24" borderId="20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87"/>
  <sheetViews>
    <sheetView tabSelected="1" zoomScale="82" zoomScaleNormal="82" zoomScaleSheetLayoutView="59" zoomScalePageLayoutView="0" workbookViewId="0" topLeftCell="A1">
      <selection activeCell="H69" sqref="H69"/>
    </sheetView>
  </sheetViews>
  <sheetFormatPr defaultColWidth="9.140625" defaultRowHeight="15"/>
  <cols>
    <col min="1" max="1" width="5.7109375" style="4" customWidth="1"/>
    <col min="2" max="2" width="24.8515625" style="4" customWidth="1"/>
    <col min="3" max="3" width="24.421875" style="4" customWidth="1"/>
    <col min="4" max="4" width="23.8515625" style="4" customWidth="1"/>
    <col min="5" max="5" width="14.140625" style="4" customWidth="1"/>
    <col min="6" max="6" width="21.421875" style="4" customWidth="1"/>
    <col min="7" max="7" width="20.28125" style="4" customWidth="1"/>
    <col min="8" max="8" width="10.28125" style="4" customWidth="1"/>
    <col min="9" max="9" width="18.00390625" style="4" customWidth="1"/>
    <col min="10" max="10" width="13.7109375" style="4" hidden="1" customWidth="1"/>
    <col min="11" max="11" width="4.8515625" style="4" hidden="1" customWidth="1"/>
    <col min="12" max="12" width="43.7109375" style="4" customWidth="1"/>
    <col min="13" max="16384" width="9.140625" style="4" customWidth="1"/>
  </cols>
  <sheetData>
    <row r="1" spans="7:9" s="1" customFormat="1" ht="21.75" customHeight="1">
      <c r="G1" s="57" t="s">
        <v>2</v>
      </c>
      <c r="H1" s="57"/>
      <c r="I1" s="57"/>
    </row>
    <row r="2" spans="5:9" s="1" customFormat="1" ht="15.75" customHeight="1">
      <c r="E2" s="26"/>
      <c r="G2" s="58" t="s">
        <v>94</v>
      </c>
      <c r="H2" s="58"/>
      <c r="I2" s="58"/>
    </row>
    <row r="3" spans="5:9" s="1" customFormat="1" ht="15.75" customHeight="1">
      <c r="E3" s="26"/>
      <c r="G3" s="58" t="s">
        <v>3</v>
      </c>
      <c r="H3" s="58"/>
      <c r="I3" s="58"/>
    </row>
    <row r="4" spans="5:9" s="1" customFormat="1" ht="15.75" customHeight="1">
      <c r="E4" s="26"/>
      <c r="G4" s="58" t="s">
        <v>95</v>
      </c>
      <c r="H4" s="58"/>
      <c r="I4" s="58"/>
    </row>
    <row r="5" spans="5:7" s="1" customFormat="1" ht="15.75" customHeight="1">
      <c r="E5" s="27"/>
      <c r="F5" s="63"/>
      <c r="G5" s="63"/>
    </row>
    <row r="6" spans="1:9" s="1" customFormat="1" ht="15.75" customHeight="1">
      <c r="A6" s="59" t="s">
        <v>98</v>
      </c>
      <c r="B6" s="59"/>
      <c r="C6" s="59"/>
      <c r="D6" s="59"/>
      <c r="E6" s="59"/>
      <c r="F6" s="59"/>
      <c r="G6" s="59"/>
      <c r="H6" s="59"/>
      <c r="I6" s="59"/>
    </row>
    <row r="7" spans="1:9" s="1" customFormat="1" ht="34.5" customHeight="1">
      <c r="A7" s="62" t="s">
        <v>58</v>
      </c>
      <c r="B7" s="62"/>
      <c r="C7" s="62"/>
      <c r="D7" s="62"/>
      <c r="E7" s="62"/>
      <c r="F7" s="62"/>
      <c r="G7" s="62"/>
      <c r="H7" s="62"/>
      <c r="I7" s="62"/>
    </row>
    <row r="8" spans="1:7" s="1" customFormat="1" ht="15.75" customHeight="1">
      <c r="A8" s="28"/>
      <c r="B8" s="44"/>
      <c r="C8" s="44"/>
      <c r="D8" s="44"/>
      <c r="E8" s="44"/>
      <c r="F8" s="44"/>
      <c r="G8" s="44"/>
    </row>
    <row r="9" spans="1:7" s="1" customFormat="1" ht="15" customHeight="1">
      <c r="A9" s="60" t="s">
        <v>4</v>
      </c>
      <c r="B9" s="60"/>
      <c r="C9" s="60"/>
      <c r="D9" s="60"/>
      <c r="E9" s="60"/>
      <c r="F9" s="60"/>
      <c r="G9" s="60"/>
    </row>
    <row r="10" spans="1:7" s="1" customFormat="1" ht="15" customHeight="1">
      <c r="A10" s="43"/>
      <c r="B10" s="43"/>
      <c r="C10" s="43"/>
      <c r="D10" s="43"/>
      <c r="E10" s="43"/>
      <c r="F10" s="43"/>
      <c r="G10" s="43"/>
    </row>
    <row r="11" spans="1:9" s="1" customFormat="1" ht="15" customHeight="1">
      <c r="A11" s="60" t="s">
        <v>67</v>
      </c>
      <c r="B11" s="60"/>
      <c r="C11" s="60"/>
      <c r="D11" s="60"/>
      <c r="E11" s="60"/>
      <c r="F11" s="60"/>
      <c r="G11" s="60"/>
      <c r="H11" s="60"/>
      <c r="I11" s="60"/>
    </row>
    <row r="12" spans="1:9" s="1" customFormat="1" ht="16.5" customHeight="1">
      <c r="A12" s="61" t="s">
        <v>55</v>
      </c>
      <c r="B12" s="61"/>
      <c r="C12" s="61"/>
      <c r="D12" s="61"/>
      <c r="E12" s="61"/>
      <c r="F12" s="61"/>
      <c r="G12" s="61"/>
      <c r="H12" s="61"/>
      <c r="I12" s="61"/>
    </row>
    <row r="13" spans="1:7" s="1" customFormat="1" ht="16.5" customHeight="1">
      <c r="A13" s="60" t="s">
        <v>5</v>
      </c>
      <c r="B13" s="60"/>
      <c r="C13" s="60"/>
      <c r="D13" s="60"/>
      <c r="E13" s="60"/>
      <c r="F13" s="60"/>
      <c r="G13" s="60"/>
    </row>
    <row r="14" spans="1:9" s="1" customFormat="1" ht="33.75" customHeight="1">
      <c r="A14" s="49" t="s">
        <v>6</v>
      </c>
      <c r="B14" s="29" t="s">
        <v>7</v>
      </c>
      <c r="C14" s="29" t="s">
        <v>8</v>
      </c>
      <c r="D14" s="51" t="s">
        <v>9</v>
      </c>
      <c r="E14" s="52"/>
      <c r="F14" s="52"/>
      <c r="G14" s="52"/>
      <c r="H14" s="52"/>
      <c r="I14" s="53"/>
    </row>
    <row r="15" spans="1:9" s="1" customFormat="1" ht="94.5">
      <c r="A15" s="50"/>
      <c r="B15" s="2" t="s">
        <v>0</v>
      </c>
      <c r="C15" s="2" t="s">
        <v>0</v>
      </c>
      <c r="D15" s="2" t="s">
        <v>0</v>
      </c>
      <c r="E15" s="2" t="s">
        <v>10</v>
      </c>
      <c r="F15" s="2" t="s">
        <v>11</v>
      </c>
      <c r="G15" s="2" t="s">
        <v>12</v>
      </c>
      <c r="H15" s="2" t="s">
        <v>1</v>
      </c>
      <c r="I15" s="2" t="s">
        <v>30</v>
      </c>
    </row>
    <row r="16" spans="1:9" s="1" customFormat="1" ht="15" customHeight="1">
      <c r="A16" s="30" t="s">
        <v>13</v>
      </c>
      <c r="B16" s="30" t="s">
        <v>14</v>
      </c>
      <c r="C16" s="30" t="s">
        <v>15</v>
      </c>
      <c r="D16" s="30" t="s">
        <v>16</v>
      </c>
      <c r="E16" s="30" t="s">
        <v>17</v>
      </c>
      <c r="F16" s="30" t="s">
        <v>18</v>
      </c>
      <c r="G16" s="30" t="s">
        <v>19</v>
      </c>
      <c r="H16" s="3">
        <v>8</v>
      </c>
      <c r="I16" s="3">
        <v>9</v>
      </c>
    </row>
    <row r="17" spans="1:9" s="1" customFormat="1" ht="126">
      <c r="A17" s="2" t="s">
        <v>13</v>
      </c>
      <c r="B17" s="2" t="s">
        <v>20</v>
      </c>
      <c r="C17" s="2" t="s">
        <v>21</v>
      </c>
      <c r="D17" s="2" t="s">
        <v>22</v>
      </c>
      <c r="E17" s="2" t="s">
        <v>23</v>
      </c>
      <c r="F17" s="31">
        <v>8</v>
      </c>
      <c r="G17" s="48">
        <v>9</v>
      </c>
      <c r="H17" s="46">
        <f>G17/F17*100</f>
        <v>112.5</v>
      </c>
      <c r="I17" s="47" t="s">
        <v>96</v>
      </c>
    </row>
    <row r="18" spans="1:7" s="1" customFormat="1" ht="15.75">
      <c r="A18" s="32"/>
      <c r="B18" s="33"/>
      <c r="C18" s="34"/>
      <c r="D18" s="35"/>
      <c r="E18" s="35"/>
      <c r="F18" s="35"/>
      <c r="G18" s="36"/>
    </row>
    <row r="19" spans="1:7" s="1" customFormat="1" ht="16.5" customHeight="1">
      <c r="A19" s="60" t="s">
        <v>24</v>
      </c>
      <c r="B19" s="60"/>
      <c r="C19" s="60"/>
      <c r="D19" s="60"/>
      <c r="E19" s="60"/>
      <c r="F19" s="60"/>
      <c r="G19" s="60"/>
    </row>
    <row r="20" spans="1:9" s="1" customFormat="1" ht="33.75" customHeight="1">
      <c r="A20" s="49" t="s">
        <v>6</v>
      </c>
      <c r="B20" s="29" t="s">
        <v>7</v>
      </c>
      <c r="C20" s="29" t="s">
        <v>8</v>
      </c>
      <c r="D20" s="51" t="s">
        <v>35</v>
      </c>
      <c r="E20" s="52"/>
      <c r="F20" s="52"/>
      <c r="G20" s="52"/>
      <c r="H20" s="52"/>
      <c r="I20" s="53"/>
    </row>
    <row r="21" spans="1:9" s="1" customFormat="1" ht="94.5">
      <c r="A21" s="50"/>
      <c r="B21" s="2" t="s">
        <v>0</v>
      </c>
      <c r="C21" s="2" t="s">
        <v>0</v>
      </c>
      <c r="D21" s="2" t="s">
        <v>0</v>
      </c>
      <c r="E21" s="2" t="s">
        <v>10</v>
      </c>
      <c r="F21" s="2" t="s">
        <v>11</v>
      </c>
      <c r="G21" s="2" t="s">
        <v>12</v>
      </c>
      <c r="H21" s="2" t="s">
        <v>1</v>
      </c>
      <c r="I21" s="2" t="s">
        <v>30</v>
      </c>
    </row>
    <row r="22" spans="1:9" s="1" customFormat="1" ht="15" customHeight="1">
      <c r="A22" s="30" t="s">
        <v>13</v>
      </c>
      <c r="B22" s="30" t="s">
        <v>14</v>
      </c>
      <c r="C22" s="30" t="s">
        <v>15</v>
      </c>
      <c r="D22" s="30" t="s">
        <v>16</v>
      </c>
      <c r="E22" s="30" t="s">
        <v>17</v>
      </c>
      <c r="F22" s="30" t="s">
        <v>18</v>
      </c>
      <c r="G22" s="30" t="s">
        <v>19</v>
      </c>
      <c r="H22" s="3">
        <v>8</v>
      </c>
      <c r="I22" s="3">
        <v>9</v>
      </c>
    </row>
    <row r="23" spans="1:9" s="1" customFormat="1" ht="99" customHeight="1">
      <c r="A23" s="54" t="s">
        <v>13</v>
      </c>
      <c r="B23" s="54" t="s">
        <v>20</v>
      </c>
      <c r="C23" s="54" t="s">
        <v>21</v>
      </c>
      <c r="D23" s="2" t="s">
        <v>25</v>
      </c>
      <c r="E23" s="2" t="s">
        <v>26</v>
      </c>
      <c r="F23" s="31">
        <v>100</v>
      </c>
      <c r="G23" s="31">
        <v>100</v>
      </c>
      <c r="H23" s="37">
        <f>G23/F23*100</f>
        <v>100</v>
      </c>
      <c r="I23" s="2"/>
    </row>
    <row r="24" spans="1:9" s="1" customFormat="1" ht="99.75" customHeight="1">
      <c r="A24" s="55"/>
      <c r="B24" s="55"/>
      <c r="C24" s="55"/>
      <c r="D24" s="2" t="s">
        <v>27</v>
      </c>
      <c r="E24" s="2" t="s">
        <v>28</v>
      </c>
      <c r="F24" s="31">
        <v>0</v>
      </c>
      <c r="G24" s="31">
        <v>0</v>
      </c>
      <c r="H24" s="37">
        <v>100</v>
      </c>
      <c r="I24" s="2"/>
    </row>
    <row r="25" spans="1:9" s="1" customFormat="1" ht="141.75" customHeight="1">
      <c r="A25" s="56"/>
      <c r="B25" s="56"/>
      <c r="C25" s="56"/>
      <c r="D25" s="2" t="s">
        <v>29</v>
      </c>
      <c r="E25" s="2" t="s">
        <v>26</v>
      </c>
      <c r="F25" s="31">
        <v>70</v>
      </c>
      <c r="G25" s="31">
        <v>70</v>
      </c>
      <c r="H25" s="37">
        <f>G25/F25*100</f>
        <v>100</v>
      </c>
      <c r="I25" s="2"/>
    </row>
    <row r="26" s="1" customFormat="1" ht="15.75"/>
    <row r="27" spans="1:9" s="1" customFormat="1" ht="15" customHeight="1">
      <c r="A27" s="60" t="s">
        <v>68</v>
      </c>
      <c r="B27" s="60"/>
      <c r="C27" s="60"/>
      <c r="D27" s="60"/>
      <c r="E27" s="60"/>
      <c r="F27" s="60"/>
      <c r="G27" s="60"/>
      <c r="H27" s="60"/>
      <c r="I27" s="60"/>
    </row>
    <row r="28" spans="1:9" s="1" customFormat="1" ht="16.5" customHeight="1">
      <c r="A28" s="61" t="s">
        <v>56</v>
      </c>
      <c r="B28" s="61"/>
      <c r="C28" s="61"/>
      <c r="D28" s="61"/>
      <c r="E28" s="61"/>
      <c r="F28" s="61"/>
      <c r="G28" s="61"/>
      <c r="H28" s="61"/>
      <c r="I28" s="61"/>
    </row>
    <row r="29" spans="1:7" s="1" customFormat="1" ht="16.5" customHeight="1">
      <c r="A29" s="60" t="s">
        <v>32</v>
      </c>
      <c r="B29" s="60"/>
      <c r="C29" s="60"/>
      <c r="D29" s="60"/>
      <c r="E29" s="60"/>
      <c r="F29" s="60"/>
      <c r="G29" s="60"/>
    </row>
    <row r="30" spans="1:9" s="1" customFormat="1" ht="33.75" customHeight="1">
      <c r="A30" s="49" t="s">
        <v>6</v>
      </c>
      <c r="B30" s="29" t="s">
        <v>7</v>
      </c>
      <c r="C30" s="29" t="s">
        <v>8</v>
      </c>
      <c r="D30" s="51" t="s">
        <v>9</v>
      </c>
      <c r="E30" s="52"/>
      <c r="F30" s="52"/>
      <c r="G30" s="52"/>
      <c r="H30" s="52"/>
      <c r="I30" s="53"/>
    </row>
    <row r="31" spans="1:9" s="1" customFormat="1" ht="94.5">
      <c r="A31" s="50"/>
      <c r="B31" s="2" t="s">
        <v>0</v>
      </c>
      <c r="C31" s="2" t="s">
        <v>0</v>
      </c>
      <c r="D31" s="2" t="s">
        <v>0</v>
      </c>
      <c r="E31" s="2" t="s">
        <v>10</v>
      </c>
      <c r="F31" s="2" t="s">
        <v>11</v>
      </c>
      <c r="G31" s="2" t="s">
        <v>12</v>
      </c>
      <c r="H31" s="2" t="s">
        <v>1</v>
      </c>
      <c r="I31" s="2" t="s">
        <v>30</v>
      </c>
    </row>
    <row r="32" spans="1:9" s="1" customFormat="1" ht="15" customHeight="1">
      <c r="A32" s="30" t="s">
        <v>13</v>
      </c>
      <c r="B32" s="30" t="s">
        <v>14</v>
      </c>
      <c r="C32" s="30" t="s">
        <v>15</v>
      </c>
      <c r="D32" s="30" t="s">
        <v>16</v>
      </c>
      <c r="E32" s="30" t="s">
        <v>17</v>
      </c>
      <c r="F32" s="30" t="s">
        <v>18</v>
      </c>
      <c r="G32" s="30" t="s">
        <v>19</v>
      </c>
      <c r="H32" s="3">
        <v>8</v>
      </c>
      <c r="I32" s="3">
        <v>9</v>
      </c>
    </row>
    <row r="33" spans="1:11" s="1" customFormat="1" ht="140.25" customHeight="1">
      <c r="A33" s="2" t="s">
        <v>13</v>
      </c>
      <c r="B33" s="2" t="s">
        <v>31</v>
      </c>
      <c r="C33" s="2" t="s">
        <v>21</v>
      </c>
      <c r="D33" s="2" t="s">
        <v>22</v>
      </c>
      <c r="E33" s="2" t="s">
        <v>23</v>
      </c>
      <c r="F33" s="31">
        <v>90</v>
      </c>
      <c r="G33" s="31">
        <v>79</v>
      </c>
      <c r="H33" s="31">
        <f>G33/F33*100</f>
        <v>87.77777777777777</v>
      </c>
      <c r="I33" s="2" t="s">
        <v>97</v>
      </c>
      <c r="J33" s="23">
        <f>((107-21)*8+(104-23)*4)/12</f>
        <v>84.33333333333333</v>
      </c>
      <c r="K33" s="23">
        <v>84</v>
      </c>
    </row>
    <row r="34" spans="1:11" s="1" customFormat="1" ht="147.75" customHeight="1">
      <c r="A34" s="2" t="s">
        <v>14</v>
      </c>
      <c r="B34" s="2" t="s">
        <v>34</v>
      </c>
      <c r="C34" s="2" t="s">
        <v>21</v>
      </c>
      <c r="D34" s="2" t="s">
        <v>22</v>
      </c>
      <c r="E34" s="2" t="s">
        <v>23</v>
      </c>
      <c r="F34" s="31">
        <v>30</v>
      </c>
      <c r="G34" s="31">
        <v>24</v>
      </c>
      <c r="H34" s="31">
        <f>G34/F34*100</f>
        <v>80</v>
      </c>
      <c r="I34" s="2" t="s">
        <v>97</v>
      </c>
      <c r="J34" s="23">
        <f>(21*8+23*4)/12</f>
        <v>21.666666666666668</v>
      </c>
      <c r="K34" s="23">
        <v>22</v>
      </c>
    </row>
    <row r="35" spans="1:7" s="1" customFormat="1" ht="15.75">
      <c r="A35" s="32"/>
      <c r="B35" s="33"/>
      <c r="C35" s="34"/>
      <c r="D35" s="35"/>
      <c r="E35" s="35"/>
      <c r="F35" s="35"/>
      <c r="G35" s="36"/>
    </row>
    <row r="36" spans="1:7" s="1" customFormat="1" ht="16.5" customHeight="1">
      <c r="A36" s="60" t="s">
        <v>33</v>
      </c>
      <c r="B36" s="60"/>
      <c r="C36" s="60"/>
      <c r="D36" s="60"/>
      <c r="E36" s="60"/>
      <c r="F36" s="60"/>
      <c r="G36" s="60"/>
    </row>
    <row r="37" spans="1:9" s="1" customFormat="1" ht="33.75" customHeight="1">
      <c r="A37" s="49" t="s">
        <v>6</v>
      </c>
      <c r="B37" s="29" t="s">
        <v>7</v>
      </c>
      <c r="C37" s="29" t="s">
        <v>8</v>
      </c>
      <c r="D37" s="51" t="s">
        <v>35</v>
      </c>
      <c r="E37" s="52"/>
      <c r="F37" s="52"/>
      <c r="G37" s="52"/>
      <c r="H37" s="52"/>
      <c r="I37" s="53"/>
    </row>
    <row r="38" spans="1:9" s="1" customFormat="1" ht="94.5">
      <c r="A38" s="50"/>
      <c r="B38" s="2" t="s">
        <v>0</v>
      </c>
      <c r="C38" s="2" t="s">
        <v>0</v>
      </c>
      <c r="D38" s="2" t="s">
        <v>0</v>
      </c>
      <c r="E38" s="2" t="s">
        <v>10</v>
      </c>
      <c r="F38" s="2" t="s">
        <v>11</v>
      </c>
      <c r="G38" s="2" t="s">
        <v>12</v>
      </c>
      <c r="H38" s="2" t="s">
        <v>1</v>
      </c>
      <c r="I38" s="2" t="s">
        <v>30</v>
      </c>
    </row>
    <row r="39" spans="1:9" s="1" customFormat="1" ht="15" customHeight="1">
      <c r="A39" s="30" t="s">
        <v>13</v>
      </c>
      <c r="B39" s="30" t="s">
        <v>14</v>
      </c>
      <c r="C39" s="30" t="s">
        <v>15</v>
      </c>
      <c r="D39" s="30" t="s">
        <v>16</v>
      </c>
      <c r="E39" s="30" t="s">
        <v>17</v>
      </c>
      <c r="F39" s="30" t="s">
        <v>18</v>
      </c>
      <c r="G39" s="30" t="s">
        <v>19</v>
      </c>
      <c r="H39" s="3">
        <v>8</v>
      </c>
      <c r="I39" s="3">
        <v>9</v>
      </c>
    </row>
    <row r="40" spans="1:9" s="1" customFormat="1" ht="105.75" customHeight="1">
      <c r="A40" s="54" t="s">
        <v>13</v>
      </c>
      <c r="B40" s="54" t="s">
        <v>31</v>
      </c>
      <c r="C40" s="54" t="s">
        <v>21</v>
      </c>
      <c r="D40" s="2" t="s">
        <v>36</v>
      </c>
      <c r="E40" s="2" t="s">
        <v>26</v>
      </c>
      <c r="F40" s="31">
        <v>100</v>
      </c>
      <c r="G40" s="31">
        <v>100</v>
      </c>
      <c r="H40" s="37">
        <f aca="true" t="shared" si="0" ref="H40:H45">G40/F40*100</f>
        <v>100</v>
      </c>
      <c r="I40" s="2"/>
    </row>
    <row r="41" spans="1:9" s="1" customFormat="1" ht="101.25" customHeight="1">
      <c r="A41" s="55"/>
      <c r="B41" s="55"/>
      <c r="C41" s="55"/>
      <c r="D41" s="2" t="s">
        <v>37</v>
      </c>
      <c r="E41" s="2" t="s">
        <v>26</v>
      </c>
      <c r="F41" s="31">
        <v>100</v>
      </c>
      <c r="G41" s="31">
        <v>100</v>
      </c>
      <c r="H41" s="37">
        <f t="shared" si="0"/>
        <v>100</v>
      </c>
      <c r="I41" s="2"/>
    </row>
    <row r="42" spans="1:9" s="1" customFormat="1" ht="101.25" customHeight="1">
      <c r="A42" s="56"/>
      <c r="B42" s="56"/>
      <c r="C42" s="56"/>
      <c r="D42" s="2" t="s">
        <v>38</v>
      </c>
      <c r="E42" s="2" t="s">
        <v>26</v>
      </c>
      <c r="F42" s="31">
        <v>100</v>
      </c>
      <c r="G42" s="31">
        <v>100</v>
      </c>
      <c r="H42" s="37">
        <f t="shared" si="0"/>
        <v>100</v>
      </c>
      <c r="I42" s="2"/>
    </row>
    <row r="43" spans="1:9" s="1" customFormat="1" ht="143.25" customHeight="1">
      <c r="A43" s="54" t="s">
        <v>14</v>
      </c>
      <c r="B43" s="54" t="s">
        <v>53</v>
      </c>
      <c r="C43" s="54" t="s">
        <v>21</v>
      </c>
      <c r="D43" s="2" t="s">
        <v>39</v>
      </c>
      <c r="E43" s="2" t="s">
        <v>26</v>
      </c>
      <c r="F43" s="31">
        <v>100</v>
      </c>
      <c r="G43" s="31">
        <v>100</v>
      </c>
      <c r="H43" s="37">
        <f t="shared" si="0"/>
        <v>100</v>
      </c>
      <c r="I43" s="2"/>
    </row>
    <row r="44" spans="1:9" s="1" customFormat="1" ht="110.25" customHeight="1">
      <c r="A44" s="55"/>
      <c r="B44" s="55"/>
      <c r="C44" s="55"/>
      <c r="D44" s="2" t="s">
        <v>40</v>
      </c>
      <c r="E44" s="2" t="s">
        <v>26</v>
      </c>
      <c r="F44" s="31">
        <v>100</v>
      </c>
      <c r="G44" s="31">
        <v>100</v>
      </c>
      <c r="H44" s="37">
        <f t="shared" si="0"/>
        <v>100</v>
      </c>
      <c r="I44" s="2"/>
    </row>
    <row r="45" spans="1:9" s="1" customFormat="1" ht="144.75" customHeight="1">
      <c r="A45" s="56"/>
      <c r="B45" s="56"/>
      <c r="C45" s="56"/>
      <c r="D45" s="2" t="s">
        <v>41</v>
      </c>
      <c r="E45" s="2" t="s">
        <v>26</v>
      </c>
      <c r="F45" s="31">
        <v>100</v>
      </c>
      <c r="G45" s="31">
        <v>100</v>
      </c>
      <c r="H45" s="37">
        <f t="shared" si="0"/>
        <v>100</v>
      </c>
      <c r="I45" s="2"/>
    </row>
    <row r="47" spans="1:9" s="1" customFormat="1" ht="15" customHeight="1">
      <c r="A47" s="60" t="s">
        <v>69</v>
      </c>
      <c r="B47" s="60"/>
      <c r="C47" s="60"/>
      <c r="D47" s="60"/>
      <c r="E47" s="60"/>
      <c r="F47" s="60"/>
      <c r="G47" s="60"/>
      <c r="H47" s="60"/>
      <c r="I47" s="60"/>
    </row>
    <row r="48" spans="1:9" s="1" customFormat="1" ht="16.5" customHeight="1">
      <c r="A48" s="61" t="s">
        <v>56</v>
      </c>
      <c r="B48" s="61"/>
      <c r="C48" s="61"/>
      <c r="D48" s="61"/>
      <c r="E48" s="61"/>
      <c r="F48" s="61"/>
      <c r="G48" s="61"/>
      <c r="H48" s="61"/>
      <c r="I48" s="61"/>
    </row>
    <row r="49" spans="1:7" s="1" customFormat="1" ht="16.5" customHeight="1">
      <c r="A49" s="60" t="s">
        <v>42</v>
      </c>
      <c r="B49" s="60"/>
      <c r="C49" s="60"/>
      <c r="D49" s="60"/>
      <c r="E49" s="60"/>
      <c r="F49" s="60"/>
      <c r="G49" s="60"/>
    </row>
    <row r="50" spans="1:9" s="1" customFormat="1" ht="33.75" customHeight="1">
      <c r="A50" s="49" t="s">
        <v>6</v>
      </c>
      <c r="B50" s="29" t="s">
        <v>7</v>
      </c>
      <c r="C50" s="29" t="s">
        <v>8</v>
      </c>
      <c r="D50" s="51" t="s">
        <v>9</v>
      </c>
      <c r="E50" s="52"/>
      <c r="F50" s="52"/>
      <c r="G50" s="52"/>
      <c r="H50" s="52"/>
      <c r="I50" s="53"/>
    </row>
    <row r="51" spans="1:9" s="1" customFormat="1" ht="94.5">
      <c r="A51" s="50"/>
      <c r="B51" s="2" t="s">
        <v>0</v>
      </c>
      <c r="C51" s="2" t="s">
        <v>0</v>
      </c>
      <c r="D51" s="2" t="s">
        <v>0</v>
      </c>
      <c r="E51" s="2" t="s">
        <v>10</v>
      </c>
      <c r="F51" s="2" t="s">
        <v>11</v>
      </c>
      <c r="G51" s="2" t="s">
        <v>12</v>
      </c>
      <c r="H51" s="2" t="s">
        <v>1</v>
      </c>
      <c r="I51" s="2" t="s">
        <v>30</v>
      </c>
    </row>
    <row r="52" spans="1:9" s="1" customFormat="1" ht="15" customHeight="1">
      <c r="A52" s="30" t="s">
        <v>13</v>
      </c>
      <c r="B52" s="30" t="s">
        <v>14</v>
      </c>
      <c r="C52" s="30" t="s">
        <v>15</v>
      </c>
      <c r="D52" s="30" t="s">
        <v>16</v>
      </c>
      <c r="E52" s="30" t="s">
        <v>17</v>
      </c>
      <c r="F52" s="30" t="s">
        <v>18</v>
      </c>
      <c r="G52" s="30" t="s">
        <v>19</v>
      </c>
      <c r="H52" s="3">
        <v>8</v>
      </c>
      <c r="I52" s="3">
        <v>9</v>
      </c>
    </row>
    <row r="53" spans="1:11" s="1" customFormat="1" ht="126">
      <c r="A53" s="2" t="s">
        <v>13</v>
      </c>
      <c r="B53" s="2" t="s">
        <v>44</v>
      </c>
      <c r="C53" s="2" t="s">
        <v>21</v>
      </c>
      <c r="D53" s="2" t="s">
        <v>22</v>
      </c>
      <c r="E53" s="2" t="s">
        <v>23</v>
      </c>
      <c r="F53" s="31">
        <v>109</v>
      </c>
      <c r="G53" s="31">
        <v>103</v>
      </c>
      <c r="H53" s="31">
        <f>G53/F53*100</f>
        <v>94.4954128440367</v>
      </c>
      <c r="I53" s="2" t="s">
        <v>97</v>
      </c>
      <c r="J53" s="23">
        <f>(117*8+104*4)/12</f>
        <v>112.66666666666667</v>
      </c>
      <c r="K53" s="23">
        <v>113</v>
      </c>
    </row>
    <row r="54" spans="1:7" s="1" customFormat="1" ht="15.75">
      <c r="A54" s="32"/>
      <c r="B54" s="33"/>
      <c r="C54" s="34"/>
      <c r="D54" s="35"/>
      <c r="E54" s="35"/>
      <c r="F54" s="35"/>
      <c r="G54" s="36"/>
    </row>
    <row r="55" spans="1:7" s="1" customFormat="1" ht="16.5" customHeight="1">
      <c r="A55" s="60" t="s">
        <v>43</v>
      </c>
      <c r="B55" s="60"/>
      <c r="C55" s="60"/>
      <c r="D55" s="60"/>
      <c r="E55" s="60"/>
      <c r="F55" s="60"/>
      <c r="G55" s="60"/>
    </row>
    <row r="56" spans="1:9" s="1" customFormat="1" ht="33.75" customHeight="1">
      <c r="A56" s="49" t="s">
        <v>6</v>
      </c>
      <c r="B56" s="29" t="s">
        <v>7</v>
      </c>
      <c r="C56" s="29" t="s">
        <v>8</v>
      </c>
      <c r="D56" s="51" t="s">
        <v>35</v>
      </c>
      <c r="E56" s="52"/>
      <c r="F56" s="52"/>
      <c r="G56" s="52"/>
      <c r="H56" s="52"/>
      <c r="I56" s="53"/>
    </row>
    <row r="57" spans="1:9" s="1" customFormat="1" ht="94.5">
      <c r="A57" s="50"/>
      <c r="B57" s="2" t="s">
        <v>0</v>
      </c>
      <c r="C57" s="2" t="s">
        <v>0</v>
      </c>
      <c r="D57" s="2" t="s">
        <v>0</v>
      </c>
      <c r="E57" s="2" t="s">
        <v>10</v>
      </c>
      <c r="F57" s="2" t="s">
        <v>11</v>
      </c>
      <c r="G57" s="2" t="s">
        <v>12</v>
      </c>
      <c r="H57" s="2" t="s">
        <v>1</v>
      </c>
      <c r="I57" s="2" t="s">
        <v>30</v>
      </c>
    </row>
    <row r="58" spans="1:9" s="1" customFormat="1" ht="15" customHeight="1">
      <c r="A58" s="30" t="s">
        <v>13</v>
      </c>
      <c r="B58" s="30" t="s">
        <v>14</v>
      </c>
      <c r="C58" s="30" t="s">
        <v>15</v>
      </c>
      <c r="D58" s="30" t="s">
        <v>16</v>
      </c>
      <c r="E58" s="30" t="s">
        <v>17</v>
      </c>
      <c r="F58" s="30" t="s">
        <v>18</v>
      </c>
      <c r="G58" s="30" t="s">
        <v>19</v>
      </c>
      <c r="H58" s="3">
        <v>8</v>
      </c>
      <c r="I58" s="3">
        <v>9</v>
      </c>
    </row>
    <row r="59" spans="1:9" s="1" customFormat="1" ht="92.25" customHeight="1">
      <c r="A59" s="54" t="s">
        <v>13</v>
      </c>
      <c r="B59" s="54" t="s">
        <v>44</v>
      </c>
      <c r="C59" s="54" t="s">
        <v>21</v>
      </c>
      <c r="D59" s="2" t="s">
        <v>45</v>
      </c>
      <c r="E59" s="2" t="s">
        <v>26</v>
      </c>
      <c r="F59" s="31">
        <v>100</v>
      </c>
      <c r="G59" s="31">
        <v>100</v>
      </c>
      <c r="H59" s="37">
        <f>G59/F59*100</f>
        <v>100</v>
      </c>
      <c r="I59" s="2"/>
    </row>
    <row r="60" spans="1:9" s="1" customFormat="1" ht="90.75" customHeight="1">
      <c r="A60" s="55"/>
      <c r="B60" s="55"/>
      <c r="C60" s="55"/>
      <c r="D60" s="2" t="s">
        <v>46</v>
      </c>
      <c r="E60" s="2" t="s">
        <v>26</v>
      </c>
      <c r="F60" s="31">
        <v>100</v>
      </c>
      <c r="G60" s="31">
        <v>100</v>
      </c>
      <c r="H60" s="37">
        <f>G60/F60*100</f>
        <v>100</v>
      </c>
      <c r="I60" s="2"/>
    </row>
    <row r="61" spans="1:9" s="1" customFormat="1" ht="144.75" customHeight="1">
      <c r="A61" s="56"/>
      <c r="B61" s="56"/>
      <c r="C61" s="56"/>
      <c r="D61" s="2" t="s">
        <v>47</v>
      </c>
      <c r="E61" s="2" t="s">
        <v>26</v>
      </c>
      <c r="F61" s="31">
        <v>100</v>
      </c>
      <c r="G61" s="31">
        <v>100</v>
      </c>
      <c r="H61" s="37">
        <f>G61/F61*100</f>
        <v>100</v>
      </c>
      <c r="I61" s="2"/>
    </row>
    <row r="63" spans="1:9" s="1" customFormat="1" ht="15" customHeight="1">
      <c r="A63" s="60" t="s">
        <v>70</v>
      </c>
      <c r="B63" s="60"/>
      <c r="C63" s="60"/>
      <c r="D63" s="60"/>
      <c r="E63" s="60"/>
      <c r="F63" s="60"/>
      <c r="G63" s="60"/>
      <c r="H63" s="60"/>
      <c r="I63" s="60"/>
    </row>
    <row r="64" spans="1:9" s="1" customFormat="1" ht="16.5" customHeight="1">
      <c r="A64" s="61" t="s">
        <v>57</v>
      </c>
      <c r="B64" s="61"/>
      <c r="C64" s="61"/>
      <c r="D64" s="61"/>
      <c r="E64" s="61"/>
      <c r="F64" s="61"/>
      <c r="G64" s="61"/>
      <c r="H64" s="61"/>
      <c r="I64" s="61"/>
    </row>
    <row r="65" spans="1:7" s="1" customFormat="1" ht="16.5" customHeight="1">
      <c r="A65" s="60" t="s">
        <v>48</v>
      </c>
      <c r="B65" s="60"/>
      <c r="C65" s="60"/>
      <c r="D65" s="60"/>
      <c r="E65" s="60"/>
      <c r="F65" s="60"/>
      <c r="G65" s="60"/>
    </row>
    <row r="66" spans="1:9" s="1" customFormat="1" ht="33.75" customHeight="1">
      <c r="A66" s="49" t="s">
        <v>6</v>
      </c>
      <c r="B66" s="29" t="s">
        <v>7</v>
      </c>
      <c r="C66" s="29" t="s">
        <v>8</v>
      </c>
      <c r="D66" s="51" t="s">
        <v>9</v>
      </c>
      <c r="E66" s="52"/>
      <c r="F66" s="52"/>
      <c r="G66" s="52"/>
      <c r="H66" s="52"/>
      <c r="I66" s="53"/>
    </row>
    <row r="67" spans="1:9" s="1" customFormat="1" ht="94.5">
      <c r="A67" s="50"/>
      <c r="B67" s="2" t="s">
        <v>0</v>
      </c>
      <c r="C67" s="2" t="s">
        <v>0</v>
      </c>
      <c r="D67" s="2" t="s">
        <v>0</v>
      </c>
      <c r="E67" s="2" t="s">
        <v>10</v>
      </c>
      <c r="F67" s="2" t="s">
        <v>11</v>
      </c>
      <c r="G67" s="2" t="s">
        <v>12</v>
      </c>
      <c r="H67" s="2" t="s">
        <v>1</v>
      </c>
      <c r="I67" s="2" t="s">
        <v>30</v>
      </c>
    </row>
    <row r="68" spans="1:9" s="1" customFormat="1" ht="15" customHeight="1">
      <c r="A68" s="30" t="s">
        <v>13</v>
      </c>
      <c r="B68" s="30" t="s">
        <v>14</v>
      </c>
      <c r="C68" s="30" t="s">
        <v>15</v>
      </c>
      <c r="D68" s="30" t="s">
        <v>16</v>
      </c>
      <c r="E68" s="30" t="s">
        <v>17</v>
      </c>
      <c r="F68" s="30" t="s">
        <v>18</v>
      </c>
      <c r="G68" s="30" t="s">
        <v>19</v>
      </c>
      <c r="H68" s="3">
        <v>8</v>
      </c>
      <c r="I68" s="3">
        <v>9</v>
      </c>
    </row>
    <row r="69" spans="1:11" s="1" customFormat="1" ht="129.75" customHeight="1">
      <c r="A69" s="2" t="s">
        <v>13</v>
      </c>
      <c r="B69" s="2" t="s">
        <v>49</v>
      </c>
      <c r="C69" s="2" t="s">
        <v>21</v>
      </c>
      <c r="D69" s="2" t="s">
        <v>22</v>
      </c>
      <c r="E69" s="2" t="s">
        <v>23</v>
      </c>
      <c r="F69" s="31">
        <v>27</v>
      </c>
      <c r="G69" s="31">
        <v>26</v>
      </c>
      <c r="H69" s="31">
        <f>G69/F69*100</f>
        <v>96.29629629629629</v>
      </c>
      <c r="I69" s="2" t="s">
        <v>97</v>
      </c>
      <c r="J69" s="23">
        <f>((25-0)*8+(31-4)*4)/12</f>
        <v>25.666666666666668</v>
      </c>
      <c r="K69" s="23">
        <v>26</v>
      </c>
    </row>
    <row r="70" spans="1:11" s="1" customFormat="1" ht="129.75" customHeight="1">
      <c r="A70" s="2" t="s">
        <v>14</v>
      </c>
      <c r="B70" s="2" t="s">
        <v>59</v>
      </c>
      <c r="C70" s="2" t="s">
        <v>21</v>
      </c>
      <c r="D70" s="2" t="s">
        <v>22</v>
      </c>
      <c r="E70" s="2" t="s">
        <v>23</v>
      </c>
      <c r="F70" s="31">
        <v>4</v>
      </c>
      <c r="G70" s="31">
        <v>4</v>
      </c>
      <c r="H70" s="2">
        <f>G70/F70*100</f>
        <v>100</v>
      </c>
      <c r="I70" s="2"/>
      <c r="J70" s="23">
        <f>(0*8+4*4)/12</f>
        <v>1.3333333333333333</v>
      </c>
      <c r="K70" s="23">
        <v>1</v>
      </c>
    </row>
    <row r="71" spans="1:7" s="1" customFormat="1" ht="15.75">
      <c r="A71" s="32"/>
      <c r="B71" s="33"/>
      <c r="C71" s="34"/>
      <c r="D71" s="35"/>
      <c r="E71" s="35"/>
      <c r="F71" s="35"/>
      <c r="G71" s="36"/>
    </row>
    <row r="72" spans="1:7" s="1" customFormat="1" ht="16.5" customHeight="1">
      <c r="A72" s="60" t="s">
        <v>50</v>
      </c>
      <c r="B72" s="60"/>
      <c r="C72" s="60"/>
      <c r="D72" s="60"/>
      <c r="E72" s="60"/>
      <c r="F72" s="60"/>
      <c r="G72" s="60"/>
    </row>
    <row r="73" spans="1:9" s="1" customFormat="1" ht="33.75" customHeight="1">
      <c r="A73" s="49" t="s">
        <v>6</v>
      </c>
      <c r="B73" s="29" t="s">
        <v>7</v>
      </c>
      <c r="C73" s="29" t="s">
        <v>8</v>
      </c>
      <c r="D73" s="51" t="s">
        <v>35</v>
      </c>
      <c r="E73" s="52"/>
      <c r="F73" s="52"/>
      <c r="G73" s="52"/>
      <c r="H73" s="52"/>
      <c r="I73" s="53"/>
    </row>
    <row r="74" spans="1:9" s="1" customFormat="1" ht="94.5">
      <c r="A74" s="50"/>
      <c r="B74" s="2" t="s">
        <v>0</v>
      </c>
      <c r="C74" s="2" t="s">
        <v>0</v>
      </c>
      <c r="D74" s="2" t="s">
        <v>0</v>
      </c>
      <c r="E74" s="2" t="s">
        <v>10</v>
      </c>
      <c r="F74" s="2" t="s">
        <v>11</v>
      </c>
      <c r="G74" s="2" t="s">
        <v>12</v>
      </c>
      <c r="H74" s="2" t="s">
        <v>1</v>
      </c>
      <c r="I74" s="2" t="s">
        <v>30</v>
      </c>
    </row>
    <row r="75" spans="1:9" s="1" customFormat="1" ht="15" customHeight="1">
      <c r="A75" s="30" t="s">
        <v>13</v>
      </c>
      <c r="B75" s="30" t="s">
        <v>14</v>
      </c>
      <c r="C75" s="30" t="s">
        <v>15</v>
      </c>
      <c r="D75" s="30" t="s">
        <v>16</v>
      </c>
      <c r="E75" s="30" t="s">
        <v>17</v>
      </c>
      <c r="F75" s="30" t="s">
        <v>18</v>
      </c>
      <c r="G75" s="30" t="s">
        <v>19</v>
      </c>
      <c r="H75" s="3">
        <v>8</v>
      </c>
      <c r="I75" s="3">
        <v>9</v>
      </c>
    </row>
    <row r="76" spans="1:9" s="1" customFormat="1" ht="97.5" customHeight="1">
      <c r="A76" s="54" t="s">
        <v>13</v>
      </c>
      <c r="B76" s="54" t="s">
        <v>49</v>
      </c>
      <c r="C76" s="54" t="s">
        <v>21</v>
      </c>
      <c r="D76" s="2" t="s">
        <v>51</v>
      </c>
      <c r="E76" s="2" t="s">
        <v>26</v>
      </c>
      <c r="F76" s="31">
        <v>100</v>
      </c>
      <c r="G76" s="31">
        <v>100</v>
      </c>
      <c r="H76" s="38">
        <f aca="true" t="shared" si="1" ref="H76:H81">G76/F76*100</f>
        <v>100</v>
      </c>
      <c r="I76" s="2"/>
    </row>
    <row r="77" spans="1:9" s="1" customFormat="1" ht="102" customHeight="1">
      <c r="A77" s="55"/>
      <c r="B77" s="55"/>
      <c r="C77" s="55"/>
      <c r="D77" s="2" t="s">
        <v>52</v>
      </c>
      <c r="E77" s="2" t="s">
        <v>26</v>
      </c>
      <c r="F77" s="31">
        <v>100</v>
      </c>
      <c r="G77" s="31">
        <v>100</v>
      </c>
      <c r="H77" s="38">
        <f t="shared" si="1"/>
        <v>100</v>
      </c>
      <c r="I77" s="2"/>
    </row>
    <row r="78" spans="1:11" s="1" customFormat="1" ht="145.5" customHeight="1">
      <c r="A78" s="56"/>
      <c r="B78" s="56"/>
      <c r="C78" s="56"/>
      <c r="D78" s="2" t="s">
        <v>54</v>
      </c>
      <c r="E78" s="2" t="s">
        <v>26</v>
      </c>
      <c r="F78" s="31">
        <v>100</v>
      </c>
      <c r="G78" s="31">
        <v>100</v>
      </c>
      <c r="H78" s="38">
        <f t="shared" si="1"/>
        <v>100</v>
      </c>
      <c r="I78" s="2"/>
      <c r="J78" s="4"/>
      <c r="K78" s="4"/>
    </row>
    <row r="79" spans="1:11" s="1" customFormat="1" ht="98.25" customHeight="1">
      <c r="A79" s="54" t="s">
        <v>14</v>
      </c>
      <c r="B79" s="64" t="s">
        <v>59</v>
      </c>
      <c r="C79" s="54" t="s">
        <v>21</v>
      </c>
      <c r="D79" s="2" t="s">
        <v>60</v>
      </c>
      <c r="E79" s="2" t="s">
        <v>26</v>
      </c>
      <c r="F79" s="31">
        <v>100</v>
      </c>
      <c r="G79" s="31">
        <v>100</v>
      </c>
      <c r="H79" s="38">
        <f t="shared" si="1"/>
        <v>100</v>
      </c>
      <c r="I79" s="2"/>
      <c r="J79" s="4"/>
      <c r="K79" s="4"/>
    </row>
    <row r="80" spans="1:11" s="1" customFormat="1" ht="97.5" customHeight="1">
      <c r="A80" s="55"/>
      <c r="B80" s="65"/>
      <c r="C80" s="55"/>
      <c r="D80" s="2" t="s">
        <v>61</v>
      </c>
      <c r="E80" s="2" t="s">
        <v>26</v>
      </c>
      <c r="F80" s="31">
        <v>100</v>
      </c>
      <c r="G80" s="31">
        <v>100</v>
      </c>
      <c r="H80" s="38">
        <f t="shared" si="1"/>
        <v>100</v>
      </c>
      <c r="I80" s="2"/>
      <c r="J80" s="4"/>
      <c r="K80" s="4"/>
    </row>
    <row r="81" spans="1:11" s="1" customFormat="1" ht="145.5" customHeight="1">
      <c r="A81" s="56"/>
      <c r="B81" s="66"/>
      <c r="C81" s="56"/>
      <c r="D81" s="2" t="s">
        <v>54</v>
      </c>
      <c r="E81" s="2" t="s">
        <v>26</v>
      </c>
      <c r="F81" s="31">
        <v>100</v>
      </c>
      <c r="G81" s="31">
        <v>100</v>
      </c>
      <c r="H81" s="38">
        <f t="shared" si="1"/>
        <v>100</v>
      </c>
      <c r="I81" s="2"/>
      <c r="J81" s="24">
        <f>(249*8+239*4)/12</f>
        <v>245.66666666666666</v>
      </c>
      <c r="K81" s="25">
        <f>SUM(K20:K76)</f>
        <v>246</v>
      </c>
    </row>
    <row r="83" spans="5:7" ht="15">
      <c r="E83" s="39" t="s">
        <v>62</v>
      </c>
      <c r="F83" s="40">
        <f>F17</f>
        <v>8</v>
      </c>
      <c r="G83" s="40">
        <f>G17</f>
        <v>9</v>
      </c>
    </row>
    <row r="84" spans="5:7" ht="15">
      <c r="E84" s="39" t="s">
        <v>63</v>
      </c>
      <c r="F84" s="40">
        <f>F85+F86+F87</f>
        <v>260</v>
      </c>
      <c r="G84" s="40">
        <f>G85+G86+G87</f>
        <v>236</v>
      </c>
    </row>
    <row r="85" spans="5:7" ht="15">
      <c r="E85" s="41" t="s">
        <v>64</v>
      </c>
      <c r="F85" s="42">
        <f>F33+F34</f>
        <v>120</v>
      </c>
      <c r="G85" s="42">
        <f>G33+G34</f>
        <v>103</v>
      </c>
    </row>
    <row r="86" spans="5:7" ht="15">
      <c r="E86" s="41" t="s">
        <v>65</v>
      </c>
      <c r="F86" s="42">
        <f>F53</f>
        <v>109</v>
      </c>
      <c r="G86" s="42">
        <f>G53</f>
        <v>103</v>
      </c>
    </row>
    <row r="87" spans="5:7" ht="15" customHeight="1">
      <c r="E87" s="41" t="s">
        <v>66</v>
      </c>
      <c r="F87" s="42">
        <f>F69+F70</f>
        <v>31</v>
      </c>
      <c r="G87" s="42">
        <f>G69+G70</f>
        <v>30</v>
      </c>
    </row>
  </sheetData>
  <sheetProtection/>
  <mergeCells count="58">
    <mergeCell ref="A79:A81"/>
    <mergeCell ref="B79:B81"/>
    <mergeCell ref="C79:C81"/>
    <mergeCell ref="A27:I27"/>
    <mergeCell ref="A28:I28"/>
    <mergeCell ref="A19:G19"/>
    <mergeCell ref="A20:A21"/>
    <mergeCell ref="D20:I20"/>
    <mergeCell ref="B23:B25"/>
    <mergeCell ref="C23:C25"/>
    <mergeCell ref="A23:A25"/>
    <mergeCell ref="A14:A15"/>
    <mergeCell ref="F5:G5"/>
    <mergeCell ref="D14:I14"/>
    <mergeCell ref="A11:I11"/>
    <mergeCell ref="A12:I12"/>
    <mergeCell ref="A9:G9"/>
    <mergeCell ref="A13:G13"/>
    <mergeCell ref="A29:G29"/>
    <mergeCell ref="A30:A31"/>
    <mergeCell ref="D30:I30"/>
    <mergeCell ref="A36:G36"/>
    <mergeCell ref="A37:A38"/>
    <mergeCell ref="D37:I37"/>
    <mergeCell ref="D50:I50"/>
    <mergeCell ref="A55:G55"/>
    <mergeCell ref="A40:A42"/>
    <mergeCell ref="B40:B42"/>
    <mergeCell ref="C40:C42"/>
    <mergeCell ref="A43:A45"/>
    <mergeCell ref="B43:B45"/>
    <mergeCell ref="C43:C45"/>
    <mergeCell ref="A56:A57"/>
    <mergeCell ref="D56:I56"/>
    <mergeCell ref="A59:A61"/>
    <mergeCell ref="B59:B61"/>
    <mergeCell ref="C59:C61"/>
    <mergeCell ref="A7:I7"/>
    <mergeCell ref="A47:I47"/>
    <mergeCell ref="A48:I48"/>
    <mergeCell ref="A49:G49"/>
    <mergeCell ref="A50:A51"/>
    <mergeCell ref="A63:I63"/>
    <mergeCell ref="A64:I64"/>
    <mergeCell ref="A65:G65"/>
    <mergeCell ref="A66:A67"/>
    <mergeCell ref="D66:I66"/>
    <mergeCell ref="A72:G72"/>
    <mergeCell ref="A73:A74"/>
    <mergeCell ref="D73:I73"/>
    <mergeCell ref="A76:A78"/>
    <mergeCell ref="B76:B78"/>
    <mergeCell ref="C76:C78"/>
    <mergeCell ref="G1:I1"/>
    <mergeCell ref="G2:I2"/>
    <mergeCell ref="G3:I3"/>
    <mergeCell ref="G4:I4"/>
    <mergeCell ref="A6:I6"/>
  </mergeCells>
  <printOptions/>
  <pageMargins left="0.16" right="0.17" top="0.77" bottom="0.3937007874015748" header="0.5905511811023623" footer="0.1968503937007874"/>
  <pageSetup fitToHeight="0" fitToWidth="1" horizontalDpi="600" verticalDpi="600" orientation="landscape" paperSize="9" scale="88" r:id="rId1"/>
  <rowBreaks count="9" manualBreakCount="9">
    <brk id="17" max="8" man="1"/>
    <brk id="25" max="8" man="1"/>
    <brk id="34" max="8" man="1"/>
    <brk id="42" max="8" man="1"/>
    <brk id="46" max="8" man="1"/>
    <brk id="57" max="8" man="1"/>
    <brk id="62" max="8" man="1"/>
    <brk id="70" max="8" man="1"/>
    <brk id="7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3.8515625" style="0" bestFit="1" customWidth="1"/>
    <col min="13" max="13" width="17.8515625" style="0" customWidth="1"/>
  </cols>
  <sheetData>
    <row r="1" spans="1:15" ht="15" customHeight="1">
      <c r="A1" s="67" t="s">
        <v>71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5">
      <c r="A2" s="67" t="s">
        <v>0</v>
      </c>
      <c r="B2" s="67" t="s">
        <v>72</v>
      </c>
      <c r="C2" s="67" t="s">
        <v>73</v>
      </c>
      <c r="D2" s="67"/>
      <c r="E2" s="67"/>
      <c r="F2" s="67"/>
      <c r="G2" s="67" t="s">
        <v>74</v>
      </c>
      <c r="H2" s="67"/>
      <c r="I2" s="67"/>
      <c r="J2" s="67"/>
      <c r="K2" s="67"/>
      <c r="L2" s="67" t="s">
        <v>75</v>
      </c>
      <c r="M2" s="67"/>
      <c r="N2" s="67"/>
      <c r="O2" s="67"/>
    </row>
    <row r="3" spans="1:15" ht="30">
      <c r="A3" s="67"/>
      <c r="B3" s="67"/>
      <c r="C3" s="5" t="s">
        <v>76</v>
      </c>
      <c r="D3" s="5" t="s">
        <v>77</v>
      </c>
      <c r="E3" s="5" t="s">
        <v>78</v>
      </c>
      <c r="F3" s="5" t="s">
        <v>79</v>
      </c>
      <c r="G3" s="5" t="s">
        <v>80</v>
      </c>
      <c r="H3" s="5" t="s">
        <v>81</v>
      </c>
      <c r="I3" s="5" t="s">
        <v>82</v>
      </c>
      <c r="J3" s="5" t="s">
        <v>83</v>
      </c>
      <c r="K3" s="5" t="s">
        <v>84</v>
      </c>
      <c r="L3" s="5" t="s">
        <v>85</v>
      </c>
      <c r="M3" s="5" t="s">
        <v>86</v>
      </c>
      <c r="N3" s="5" t="s">
        <v>87</v>
      </c>
      <c r="O3" s="5" t="s">
        <v>88</v>
      </c>
    </row>
    <row r="4" spans="1:17" ht="75">
      <c r="A4" s="6" t="s">
        <v>89</v>
      </c>
      <c r="B4" s="7">
        <f>SUM(C4:O4)</f>
        <v>49</v>
      </c>
      <c r="C4" s="22">
        <v>4</v>
      </c>
      <c r="D4" s="22">
        <v>6</v>
      </c>
      <c r="E4" s="22">
        <v>9</v>
      </c>
      <c r="F4" s="22">
        <v>4</v>
      </c>
      <c r="G4" s="22">
        <v>6</v>
      </c>
      <c r="H4" s="22">
        <v>2</v>
      </c>
      <c r="I4" s="22">
        <v>3</v>
      </c>
      <c r="J4" s="22">
        <v>5</v>
      </c>
      <c r="K4" s="22">
        <v>6</v>
      </c>
      <c r="L4" s="22">
        <v>3</v>
      </c>
      <c r="M4" s="22">
        <v>1</v>
      </c>
      <c r="N4" s="22">
        <v>0</v>
      </c>
      <c r="O4" s="22">
        <v>0</v>
      </c>
      <c r="P4" s="8"/>
      <c r="Q4" t="s">
        <v>90</v>
      </c>
    </row>
    <row r="5" spans="1:2" ht="15">
      <c r="A5" s="9">
        <v>43344</v>
      </c>
      <c r="B5" s="10">
        <f>SUM(B4:B4)</f>
        <v>49</v>
      </c>
    </row>
    <row r="6" spans="1:2" ht="15">
      <c r="A6" s="11" t="s">
        <v>64</v>
      </c>
      <c r="B6" s="45">
        <f>SUM(C4:F4)</f>
        <v>23</v>
      </c>
    </row>
    <row r="7" spans="1:2" ht="15">
      <c r="A7" s="11" t="s">
        <v>65</v>
      </c>
      <c r="B7" s="12">
        <f>SUM(G4:K4)</f>
        <v>22</v>
      </c>
    </row>
    <row r="8" spans="1:2" ht="15">
      <c r="A8" s="11" t="s">
        <v>66</v>
      </c>
      <c r="B8" s="12">
        <f>SUM(L4:O4)</f>
        <v>4</v>
      </c>
    </row>
    <row r="9" spans="1:17" ht="75">
      <c r="A9" s="6" t="s">
        <v>89</v>
      </c>
      <c r="B9" s="7">
        <f>SUM(C9:O9)</f>
        <v>40</v>
      </c>
      <c r="C9" s="6">
        <v>3</v>
      </c>
      <c r="D9" s="6">
        <v>9</v>
      </c>
      <c r="E9" s="6">
        <v>3</v>
      </c>
      <c r="F9" s="6">
        <v>6</v>
      </c>
      <c r="G9" s="6">
        <v>1</v>
      </c>
      <c r="H9" s="6">
        <v>3</v>
      </c>
      <c r="I9" s="6">
        <v>4</v>
      </c>
      <c r="J9" s="6">
        <v>6</v>
      </c>
      <c r="K9" s="6">
        <v>5</v>
      </c>
      <c r="L9" s="6">
        <v>0</v>
      </c>
      <c r="M9" s="6">
        <v>0</v>
      </c>
      <c r="N9" s="6">
        <v>0</v>
      </c>
      <c r="O9" s="6">
        <v>0</v>
      </c>
      <c r="P9" s="8"/>
      <c r="Q9" t="s">
        <v>91</v>
      </c>
    </row>
    <row r="10" spans="1:10" ht="15">
      <c r="A10" s="9">
        <v>43101</v>
      </c>
      <c r="B10" s="10">
        <f>SUM(B9:B9)</f>
        <v>40</v>
      </c>
      <c r="D10" s="13" t="s">
        <v>92</v>
      </c>
      <c r="E10" s="14">
        <f>(B10*8+B5*4)/12</f>
        <v>43</v>
      </c>
      <c r="F10" s="15">
        <f>SUM(F11:F13)</f>
        <v>43</v>
      </c>
      <c r="H10" s="13" t="s">
        <v>93</v>
      </c>
      <c r="I10" s="14">
        <f>SUM(I11:I13)</f>
        <v>245.66666666666669</v>
      </c>
      <c r="J10" s="15">
        <f>SUM(J11:J13)</f>
        <v>246</v>
      </c>
    </row>
    <row r="11" spans="1:10" ht="15">
      <c r="A11" s="11" t="s">
        <v>64</v>
      </c>
      <c r="B11" s="12">
        <f>SUM(C9:F9)</f>
        <v>21</v>
      </c>
      <c r="D11" s="16" t="s">
        <v>64</v>
      </c>
      <c r="E11" s="17">
        <f>(B11*8+B6*4)/12</f>
        <v>21.666666666666668</v>
      </c>
      <c r="F11" s="18">
        <v>22</v>
      </c>
      <c r="H11" s="16" t="s">
        <v>64</v>
      </c>
      <c r="I11" s="17">
        <f>(107*8+104*4)/12</f>
        <v>106</v>
      </c>
      <c r="J11" s="18">
        <v>106</v>
      </c>
    </row>
    <row r="12" spans="1:10" ht="15">
      <c r="A12" s="11" t="s">
        <v>65</v>
      </c>
      <c r="B12" s="12">
        <f>SUM(G9:K9)</f>
        <v>19</v>
      </c>
      <c r="D12" s="16" t="s">
        <v>65</v>
      </c>
      <c r="E12" s="17">
        <f>(B12*8+B7*4)/12</f>
        <v>20</v>
      </c>
      <c r="F12" s="18">
        <v>20</v>
      </c>
      <c r="H12" s="16" t="s">
        <v>65</v>
      </c>
      <c r="I12" s="17">
        <f>(117*8+104*4)/12</f>
        <v>112.66666666666667</v>
      </c>
      <c r="J12" s="18">
        <v>113</v>
      </c>
    </row>
    <row r="13" spans="1:10" ht="15">
      <c r="A13" s="11" t="s">
        <v>66</v>
      </c>
      <c r="B13" s="12">
        <f>SUM(L9:O9)</f>
        <v>0</v>
      </c>
      <c r="D13" s="19" t="s">
        <v>66</v>
      </c>
      <c r="E13" s="20">
        <f>(B13*8+B8*4)/12</f>
        <v>1.3333333333333333</v>
      </c>
      <c r="F13" s="21">
        <v>1</v>
      </c>
      <c r="H13" s="19" t="s">
        <v>66</v>
      </c>
      <c r="I13" s="20">
        <f>(25*8+31*4)/12</f>
        <v>27</v>
      </c>
      <c r="J13" s="21">
        <v>27</v>
      </c>
    </row>
  </sheetData>
  <sheetProtection/>
  <mergeCells count="6">
    <mergeCell ref="A1:O1"/>
    <mergeCell ref="A2:A3"/>
    <mergeCell ref="B2:B3"/>
    <mergeCell ref="C2:F2"/>
    <mergeCell ref="G2:K2"/>
    <mergeCell ref="L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Nadya</cp:lastModifiedBy>
  <cp:lastPrinted>2019-04-12T09:25:44Z</cp:lastPrinted>
  <dcterms:created xsi:type="dcterms:W3CDTF">2014-05-06T06:58:50Z</dcterms:created>
  <dcterms:modified xsi:type="dcterms:W3CDTF">2019-10-14T09:51:39Z</dcterms:modified>
  <cp:category/>
  <cp:version/>
  <cp:contentType/>
  <cp:contentStatus/>
</cp:coreProperties>
</file>